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町長部局\建設水道課\管理\01共通\02会計\経営比較分析表\Ｒ6\提出\"/>
    </mc:Choice>
  </mc:AlternateContent>
  <workbookProtection workbookAlgorithmName="SHA-512" workbookHashValue="yMsgdJJt/JQFv0uDICAdhn9JLA9hU5E4W86aJjGMxOPexsGMbNnGAcZ/eZqrbnGIcCPSAWWwQqcxLXgQA1FFZQ==" workbookSaltValue="mEJfXQTxBV3EZjZ5Ssx+Sg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<sst xmlns="http://schemas.openxmlformats.org/spreadsheetml/2006/main" count="325" uniqueCount="115">
  <si>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</si>
  <si>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</si>
  <si>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</si>
  <si>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</si>
  <si>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</si>
  <si>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</si>
  <si>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</si>
  <si>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</si>
  <si>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</si>
  <si>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</si>
  <si>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</si>
  <si>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</si>
  <si>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</si>
  <si>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</si>
  <si>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</si>
  <si>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</si>
  <si>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</si>
  <si>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</si>
  <si>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</si>
  <si>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</si>
  <si>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</si>
  <si>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</si>
  <si>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</si>
  <si>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</si>
  <si>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</si>
  <si>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</si>
  <si>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</si>
  <si>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</si>
  <si>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</si>
  <si>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</si>
  <si>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</si>
  <si>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</si>
  <si>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</si>
  <si>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</si>
  <si>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</si>
  <si>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</si>
  <si>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</si>
  <si>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</si>
  <si>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</si>
  <si>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</si>
  <si>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</si>
  <si>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</si>
  <si>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</si>
  <si>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</si>
  <si>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</si>
  <si>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</si>
  <si>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</si>
  <si>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</si>
  <si>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</si>
  <si>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</si>
  <si>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</si>
  <si>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</si>
  <si>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</si>
  <si>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</si>
  <si>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</si>
  <si>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</si>
  <si>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</si>
  <si>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</si>
  <si>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</si>
  <si>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</si>
  <si>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</si>
  <si>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</si>
  <si>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</si>
  <si>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</si>
  <si>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</si>
  <si>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</si>
  <si>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</si>
  <si>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</si>
  <si>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</si>
  <si>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</si>
  <si>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</si>
  <si>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</si>
  <si>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</si>
  <si>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</si>
  <si>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</si>
  <si>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</si>
  <si>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</si>
  <si>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</si>
  <si>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</si>
  <si>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</si>
  <si>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</si>
  <si>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</si>
  <si>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</si>
  <si>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</si>
  <si>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</si>
  <si>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</si>
  <si>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</si>
  <si>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</si>
  <si>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</si>
  <si>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</si>
  <si>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</si>
  <si>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</si>
  <si>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</si>
  <si>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</si>
  <si>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</si>
  <si>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</si>
  <si>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標津町</t>
  </si>
  <si>
    <t>法適用</t>
  </si>
  <si>
    <t>下水道事業</t>
  </si>
  <si>
    <t>特定地域生活排水処理</t>
  </si>
  <si>
    <t>K3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</si>
  <si>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</si>
  <si>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</si>
  <si>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</si>
  <si>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</si>
  <si>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</si>
  <si>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</si>
  <si>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</si>
  <si>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</si>
  <si>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</si>
  <si>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</si>
  <si>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</si>
  <si>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
　Ｒ5年度は100％を超えていますが、浄化槽使用料の2倍以上の一般会計繰入金を入れている状況です。Ｒ6年度10月より料金改定を行っておりますが、維持管理費の増額が見込まれるため、一般会計繰入金が減額する見込みは少なく、さらなる料金改定が必要になる見込みです。
②累積欠損金比率
　　今年度はありません。
③流動比率
　100％以上であるため、1年以内に支払うべき債務に対する現金等がありますが、企業債償還金が増額していけば、補填財源として充当することを考えていくので、減額に転じていくものと思われます。
④企業債残高対事業規模比率
　24表16列のとらえ方に錯誤があった可能性があります。おそらく、1,274.88％程度になり、起債残額に対する営業収益が少ないと思われます。
⑤経費回収率
　類似団体とほぼ同じような状況ですが、50％にも達していない状況です。下水道同様R8年度まで料金改定を実施するので、幾分上昇すると見込んでいます。
⑥汚水処理原価
　料金改定を行っているので、若干は下がると思われます。
⑦施設利用率
　設置している人槽に対する利用人数が少ないためと考えられます。今後人口減少が進む見込みなので、施設利用率は下がっていくと思われます。
⑧水洗化率
　区域内人口を敷地内の人口ととらえており、設置済人口と同一なので、100％となっています。</t>
    <rPh sb="327" eb="328">
      <t>タイ</t>
    </rPh>
    <rPh sb="471" eb="473">
      <t>セッチ</t>
    </rPh>
    <rPh sb="477" eb="479">
      <t>ニンソウ</t>
    </rPh>
    <rPh sb="480" eb="481">
      <t>タイ</t>
    </rPh>
    <rPh sb="483" eb="485">
      <t>リヨウ</t>
    </rPh>
    <rPh sb="485" eb="486">
      <t>ニン</t>
    </rPh>
    <rPh sb="486" eb="487">
      <t>スウ</t>
    </rPh>
    <rPh sb="488" eb="489">
      <t>スク</t>
    </rPh>
    <rPh sb="494" eb="495">
      <t>カンガ</t>
    </rPh>
    <rPh sb="501" eb="503">
      <t>コンゴ</t>
    </rPh>
    <rPh sb="503" eb="505">
      <t>ジンコウ</t>
    </rPh>
    <rPh sb="505" eb="507">
      <t>ゲンショウ</t>
    </rPh>
    <rPh sb="508" eb="509">
      <t>スス</t>
    </rPh>
    <rPh sb="510" eb="512">
      <t>ミコ</t>
    </rPh>
    <rPh sb="517" eb="519">
      <t>シセツ</t>
    </rPh>
    <rPh sb="519" eb="522">
      <t>リヨウリツ</t>
    </rPh>
    <rPh sb="523" eb="524">
      <t>サ</t>
    </rPh>
    <rPh sb="530" eb="531">
      <t>オモ</t>
    </rPh>
    <rPh sb="544" eb="546">
      <t>クイキ</t>
    </rPh>
    <rPh sb="546" eb="547">
      <t>ナイ</t>
    </rPh>
    <rPh sb="547" eb="549">
      <t>ジンコウ</t>
    </rPh>
    <rPh sb="550" eb="552">
      <t>シキチ</t>
    </rPh>
    <rPh sb="552" eb="553">
      <t>ナイ</t>
    </rPh>
    <rPh sb="554" eb="556">
      <t>ジンコウ</t>
    </rPh>
    <rPh sb="564" eb="566">
      <t>セッチ</t>
    </rPh>
    <rPh sb="566" eb="567">
      <t>ズ</t>
    </rPh>
    <rPh sb="567" eb="569">
      <t>ジンコウ</t>
    </rPh>
    <rPh sb="570" eb="572">
      <t>ドウイツ</t>
    </rPh>
    <phoneticPr fontId="4"/>
  </si>
  <si>
    <t>①有形固定資産減価償却率
　事業開始がＨ24年度からとなっているため、今後も上昇が続きます。
②管渠老朽化率
　管渠はありません。
③管渠改善率
　管渠はありません。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ジギョウ</t>
    </rPh>
    <rPh sb="16" eb="18">
      <t>カイシ</t>
    </rPh>
    <rPh sb="22" eb="24">
      <t>ネンド</t>
    </rPh>
    <rPh sb="35" eb="37">
      <t>コンゴ</t>
    </rPh>
    <rPh sb="38" eb="40">
      <t>ジョウショウ</t>
    </rPh>
    <rPh sb="41" eb="42">
      <t>ツヅ</t>
    </rPh>
    <rPh sb="48" eb="50">
      <t>カンキョ</t>
    </rPh>
    <rPh sb="50" eb="53">
      <t>ロウキュウカ</t>
    </rPh>
    <rPh sb="53" eb="54">
      <t>リツ</t>
    </rPh>
    <rPh sb="56" eb="58">
      <t>カンキョ</t>
    </rPh>
    <rPh sb="67" eb="69">
      <t>カンキョ</t>
    </rPh>
    <rPh sb="69" eb="71">
      <t>カイゼン</t>
    </rPh>
    <rPh sb="71" eb="72">
      <t>リツ</t>
    </rPh>
    <rPh sb="74" eb="76">
      <t>カンキョ</t>
    </rPh>
    <phoneticPr fontId="4"/>
  </si>
  <si>
    <t>・当初の下水道処理区の変更により、浄化槽設置に切り替えた地区があることから、政策的に使用料は下水道と同額としているため、浄化槽使用料の2倍以上の一般会計繰入は続いていきますが、下水道と同じく料金改定をしていく予定なので、極端な増額はないものと思われます。</t>
    <rPh sb="1" eb="3">
      <t>トウショ</t>
    </rPh>
    <rPh sb="4" eb="7">
      <t>ゲスイドウ</t>
    </rPh>
    <rPh sb="7" eb="9">
      <t>ショリ</t>
    </rPh>
    <rPh sb="9" eb="10">
      <t>ク</t>
    </rPh>
    <rPh sb="11" eb="13">
      <t>ヘンコウ</t>
    </rPh>
    <rPh sb="17" eb="20">
      <t>ジョウカソウ</t>
    </rPh>
    <rPh sb="20" eb="22">
      <t>セッチ</t>
    </rPh>
    <rPh sb="23" eb="24">
      <t>キ</t>
    </rPh>
    <rPh sb="25" eb="26">
      <t>カ</t>
    </rPh>
    <rPh sb="28" eb="30">
      <t>チク</t>
    </rPh>
    <rPh sb="38" eb="41">
      <t>セイサクテキ</t>
    </rPh>
    <rPh sb="42" eb="45">
      <t>シヨウリョウ</t>
    </rPh>
    <rPh sb="46" eb="49">
      <t>ゲスイドウ</t>
    </rPh>
    <rPh sb="50" eb="52">
      <t>ドウガク</t>
    </rPh>
    <rPh sb="60" eb="63">
      <t>ジョウカソウ</t>
    </rPh>
    <rPh sb="63" eb="66">
      <t>シヨウリョウ</t>
    </rPh>
    <rPh sb="68" eb="71">
      <t>バイイジョウ</t>
    </rPh>
    <rPh sb="72" eb="74">
      <t>イッパン</t>
    </rPh>
    <rPh sb="74" eb="76">
      <t>カイケイ</t>
    </rPh>
    <rPh sb="76" eb="78">
      <t>クリイレ</t>
    </rPh>
    <rPh sb="79" eb="80">
      <t>ツヅ</t>
    </rPh>
    <rPh sb="88" eb="91">
      <t>ゲスイドウ</t>
    </rPh>
    <rPh sb="92" eb="93">
      <t>オナ</t>
    </rPh>
    <rPh sb="95" eb="97">
      <t>リョウキン</t>
    </rPh>
    <rPh sb="97" eb="99">
      <t>カイテイ</t>
    </rPh>
    <rPh sb="104" eb="106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</si>
</sst>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3-4F3C-8248-0D8000828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3-4F3C-8248-0D8000828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6-4E34-8BCA-9E3AD010B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6-4E34-8BCA-9E3AD010B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1-4577-B4B2-4377BFAA8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1-4577-B4B2-4377BFAA8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6-4824-B342-AAF0833F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6-4824-B342-AAF0833F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5-4239-A7A2-078CB8F24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D5-4239-A7A2-078CB8F24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3-4750-940C-C45701326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3-4750-940C-C45701326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1-4208-949A-37E8768E9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1-4208-949A-37E8768E9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1-4745-91E0-9090148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1-4745-91E0-9090148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A-455E-B444-34306E90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A-455E-B444-34306E90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F-4294-87BD-3FC367F71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5F-4294-87BD-3FC367F71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1-4F25-9A59-E770C5CFE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1-4F25-9A59-E770C5CFE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BC47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</row>
    <row r="3" spans="1:78" ht="9.75" customHeight="1" x14ac:dyDescent="0.15">
      <c r="A3" s="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</row>
    <row r="4" spans="1:78" ht="9.75" customHeight="1" x14ac:dyDescent="0.15">
      <c r="A4" s="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3" t="str">
        <f>データ!H6</f>
        <v>北海道　標津町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0" t="s">
        <v>1</v>
      </c>
      <c r="C7" s="50"/>
      <c r="D7" s="50"/>
      <c r="E7" s="50"/>
      <c r="F7" s="50"/>
      <c r="G7" s="50"/>
      <c r="H7" s="50"/>
      <c r="I7" s="50" t="s">
        <v>2</v>
      </c>
      <c r="J7" s="50"/>
      <c r="K7" s="50"/>
      <c r="L7" s="50"/>
      <c r="M7" s="50"/>
      <c r="N7" s="50"/>
      <c r="O7" s="50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3"/>
      <c r="AL7" s="50" t="s">
        <v>6</v>
      </c>
      <c r="AM7" s="50"/>
      <c r="AN7" s="50"/>
      <c r="AO7" s="50"/>
      <c r="AP7" s="50"/>
      <c r="AQ7" s="50"/>
      <c r="AR7" s="50"/>
      <c r="AS7" s="50"/>
      <c r="AT7" s="50" t="s">
        <v>7</v>
      </c>
      <c r="AU7" s="50"/>
      <c r="AV7" s="50"/>
      <c r="AW7" s="50"/>
      <c r="AX7" s="50"/>
      <c r="AY7" s="50"/>
      <c r="AZ7" s="50"/>
      <c r="BA7" s="50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74" t="s">
        <v>9</v>
      </c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6"/>
    </row>
    <row r="8" spans="1:78" ht="18.75" customHeight="1" x14ac:dyDescent="0.15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71" t="str">
        <f>データ!$M$6</f>
        <v>非設置</v>
      </c>
      <c r="AE8" s="71"/>
      <c r="AF8" s="71"/>
      <c r="AG8" s="71"/>
      <c r="AH8" s="71"/>
      <c r="AI8" s="71"/>
      <c r="AJ8" s="71"/>
      <c r="AK8" s="3"/>
      <c r="AL8" s="44">
        <f>データ!S6</f>
        <v>4849</v>
      </c>
      <c r="AM8" s="44"/>
      <c r="AN8" s="44"/>
      <c r="AO8" s="44"/>
      <c r="AP8" s="44"/>
      <c r="AQ8" s="44"/>
      <c r="AR8" s="44"/>
      <c r="AS8" s="44"/>
      <c r="AT8" s="45">
        <f>データ!T6</f>
        <v>624.69000000000005</v>
      </c>
      <c r="AU8" s="45"/>
      <c r="AV8" s="45"/>
      <c r="AW8" s="45"/>
      <c r="AX8" s="45"/>
      <c r="AY8" s="45"/>
      <c r="AZ8" s="45"/>
      <c r="BA8" s="45"/>
      <c r="BB8" s="45">
        <f>データ!U6</f>
        <v>7.76</v>
      </c>
      <c r="BC8" s="45"/>
      <c r="BD8" s="45"/>
      <c r="BE8" s="45"/>
      <c r="BF8" s="45"/>
      <c r="BG8" s="45"/>
      <c r="BH8" s="45"/>
      <c r="BI8" s="45"/>
      <c r="BJ8" s="3"/>
      <c r="BK8" s="3"/>
      <c r="BL8" s="66" t="s">
        <v>10</v>
      </c>
      <c r="BM8" s="67"/>
      <c r="BN8" s="68" t="s">
        <v>11</v>
      </c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9"/>
    </row>
    <row r="9" spans="1:78" ht="18.75" customHeight="1" x14ac:dyDescent="0.15">
      <c r="A9" s="2"/>
      <c r="B9" s="50" t="s">
        <v>12</v>
      </c>
      <c r="C9" s="50"/>
      <c r="D9" s="50"/>
      <c r="E9" s="50"/>
      <c r="F9" s="50"/>
      <c r="G9" s="50"/>
      <c r="H9" s="50"/>
      <c r="I9" s="50" t="s">
        <v>13</v>
      </c>
      <c r="J9" s="50"/>
      <c r="K9" s="50"/>
      <c r="L9" s="50"/>
      <c r="M9" s="50"/>
      <c r="N9" s="50"/>
      <c r="O9" s="50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50" t="s">
        <v>16</v>
      </c>
      <c r="AE9" s="50"/>
      <c r="AF9" s="50"/>
      <c r="AG9" s="50"/>
      <c r="AH9" s="50"/>
      <c r="AI9" s="50"/>
      <c r="AJ9" s="50"/>
      <c r="AK9" s="3"/>
      <c r="AL9" s="50" t="s">
        <v>17</v>
      </c>
      <c r="AM9" s="50"/>
      <c r="AN9" s="50"/>
      <c r="AO9" s="50"/>
      <c r="AP9" s="50"/>
      <c r="AQ9" s="50"/>
      <c r="AR9" s="50"/>
      <c r="AS9" s="50"/>
      <c r="AT9" s="50" t="s">
        <v>18</v>
      </c>
      <c r="AU9" s="50"/>
      <c r="AV9" s="50"/>
      <c r="AW9" s="50"/>
      <c r="AX9" s="50"/>
      <c r="AY9" s="50"/>
      <c r="AZ9" s="50"/>
      <c r="BA9" s="50"/>
      <c r="BB9" s="50" t="s">
        <v>19</v>
      </c>
      <c r="BC9" s="50"/>
      <c r="BD9" s="50"/>
      <c r="BE9" s="50"/>
      <c r="BF9" s="50"/>
      <c r="BG9" s="50"/>
      <c r="BH9" s="50"/>
      <c r="BI9" s="50"/>
      <c r="BJ9" s="3"/>
      <c r="BK9" s="3"/>
      <c r="BL9" s="51" t="s">
        <v>20</v>
      </c>
      <c r="BM9" s="52"/>
      <c r="BN9" s="53" t="s">
        <v>21</v>
      </c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4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51.67</v>
      </c>
      <c r="J10" s="45"/>
      <c r="K10" s="45"/>
      <c r="L10" s="45"/>
      <c r="M10" s="45"/>
      <c r="N10" s="45"/>
      <c r="O10" s="45"/>
      <c r="P10" s="45">
        <f>データ!P6</f>
        <v>11.77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4">
        <f>データ!R6</f>
        <v>3577</v>
      </c>
      <c r="AE10" s="44"/>
      <c r="AF10" s="44"/>
      <c r="AG10" s="44"/>
      <c r="AH10" s="44"/>
      <c r="AI10" s="44"/>
      <c r="AJ10" s="44"/>
      <c r="AK10" s="2"/>
      <c r="AL10" s="44">
        <f>データ!V6</f>
        <v>565</v>
      </c>
      <c r="AM10" s="44"/>
      <c r="AN10" s="44"/>
      <c r="AO10" s="44"/>
      <c r="AP10" s="44"/>
      <c r="AQ10" s="44"/>
      <c r="AR10" s="44"/>
      <c r="AS10" s="44"/>
      <c r="AT10" s="45">
        <f>データ!W6</f>
        <v>621.97</v>
      </c>
      <c r="AU10" s="45"/>
      <c r="AV10" s="45"/>
      <c r="AW10" s="45"/>
      <c r="AX10" s="45"/>
      <c r="AY10" s="45"/>
      <c r="AZ10" s="45"/>
      <c r="BA10" s="45"/>
      <c r="BB10" s="45">
        <f>データ!X6</f>
        <v>0.91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22</v>
      </c>
      <c r="BM10" s="47"/>
      <c r="BN10" s="48" t="s">
        <v>23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112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【96.62】</v>
      </c>
      <c r="F85" s="12" t="str">
        <f>データ!AT6</f>
        <v>【111.69】</v>
      </c>
      <c r="G85" s="12" t="str">
        <f>データ!BE6</f>
        <v>【111.29】</v>
      </c>
      <c r="H85" s="12" t="str">
        <f>データ!BP6</f>
        <v>【349.83】</v>
      </c>
      <c r="I85" s="12" t="str">
        <f>データ!CA6</f>
        <v>【53.65】</v>
      </c>
      <c r="J85" s="12" t="str">
        <f>データ!CL6</f>
        <v>【307.86】</v>
      </c>
      <c r="K85" s="12" t="str">
        <f>データ!CW6</f>
        <v>【54.61】</v>
      </c>
      <c r="L85" s="12" t="str">
        <f>データ!DH6</f>
        <v>【85.31】</v>
      </c>
      <c r="M85" s="12" t="str">
        <f>データ!DS6</f>
        <v>【25.25】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5L1ZbWk0UzGOcXg1/ttOi2/rWypTgKyS5moV6vogbr74703G+8CW9YAxGZkxj7ii2n37vUwdTFEK4zHsVVtFjA==" saltValue="cYRixir/bfDwkS9bdZDxR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>
      <selection activeCell="D14" sqref="D14"/>
    </sheetView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16934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北海道　標津町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K3</v>
      </c>
      <c r="M6" s="19" t="str">
        <f t="shared" si="3"/>
        <v>非設置</v>
      </c>
      <c r="N6" s="20" t="str">
        <f t="shared" si="3"/>
        <v>-</v>
      </c>
      <c r="O6" s="20">
        <f t="shared" si="3"/>
        <v>51.67</v>
      </c>
      <c r="P6" s="20">
        <f t="shared" si="3"/>
        <v>11.77</v>
      </c>
      <c r="Q6" s="20">
        <f t="shared" si="3"/>
        <v>100</v>
      </c>
      <c r="R6" s="20">
        <f t="shared" si="3"/>
        <v>3577</v>
      </c>
      <c r="S6" s="20">
        <f t="shared" si="3"/>
        <v>4849</v>
      </c>
      <c r="T6" s="20">
        <f t="shared" si="3"/>
        <v>624.69000000000005</v>
      </c>
      <c r="U6" s="20">
        <f t="shared" si="3"/>
        <v>7.76</v>
      </c>
      <c r="V6" s="20">
        <f t="shared" si="3"/>
        <v>565</v>
      </c>
      <c r="W6" s="20">
        <f t="shared" si="3"/>
        <v>621.97</v>
      </c>
      <c r="X6" s="20">
        <f t="shared" si="3"/>
        <v>0.91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105.48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95.1</v>
      </c>
      <c r="AI6" s="20" t="str">
        <f>IF(AI7="","",IF(AI7="-","【-】","【"&amp;SUBSTITUTE(TEXT(AI7,"#,##0.00"),"-","△")&amp;"】"))</f>
        <v>【96.62】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225.85</v>
      </c>
      <c r="AT6" s="20" t="str">
        <f>IF(AT7="","",IF(AT7="-","【-】","【"&amp;SUBSTITUTE(TEXT(AT7,"#,##0.00"),"-","△")&amp;"】"))</f>
        <v>【111.69】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128.65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45.1</v>
      </c>
      <c r="BE6" s="20" t="str">
        <f>IF(BE7="","",IF(BE7="-","【-】","【"&amp;SUBSTITUTE(TEXT(BE7,"#,##0.00"),"-","△")&amp;"】"))</f>
        <v>【111.29】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424.95</v>
      </c>
      <c r="BP6" s="20" t="str">
        <f>IF(BP7="","",IF(BP7="-","【-】","【"&amp;SUBSTITUTE(TEXT(BP7,"#,##0.00"),"-","△")&amp;"】"))</f>
        <v>【349.83】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41.14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41.67</v>
      </c>
      <c r="CA6" s="20" t="str">
        <f>IF(CA7="","",IF(CA7="-","【-】","【"&amp;SUBSTITUTE(TEXT(CA7,"#,##0.00"),"-","△")&amp;"】"))</f>
        <v>【53.65】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408.86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326.49</v>
      </c>
      <c r="CL6" s="20" t="str">
        <f>IF(CL7="","",IF(CL7="-","【-】","【"&amp;SUBSTITUTE(TEXT(CL7,"#,##0.00"),"-","△")&amp;"】"))</f>
        <v>【307.86】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39.159999999999997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58.02</v>
      </c>
      <c r="CW6" s="20" t="str">
        <f>IF(CW7="","",IF(CW7="-","【-】","【"&amp;SUBSTITUTE(TEXT(CW7,"#,##0.00"),"-","△")&amp;"】"))</f>
        <v>【54.61】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63.66</v>
      </c>
      <c r="DH6" s="20" t="str">
        <f>IF(DH7="","",IF(DH7="-","【-】","【"&amp;SUBSTITUTE(TEXT(DH7,"#,##0.00"),"-","△")&amp;"】"))</f>
        <v>【85.31】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26.7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19.34</v>
      </c>
      <c r="DS6" s="20" t="str">
        <f>IF(DS7="","",IF(DS7="-","【-】","【"&amp;SUBSTITUTE(TEXT(DS7,"#,##0.00"),"-","△")&amp;"】"))</f>
        <v>【25.25】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2023</v>
      </c>
      <c r="C7" s="23">
        <v>16934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51.67</v>
      </c>
      <c r="P7" s="24">
        <v>11.77</v>
      </c>
      <c r="Q7" s="24">
        <v>100</v>
      </c>
      <c r="R7" s="24">
        <v>3577</v>
      </c>
      <c r="S7" s="24">
        <v>4849</v>
      </c>
      <c r="T7" s="24">
        <v>624.69000000000005</v>
      </c>
      <c r="U7" s="24">
        <v>7.76</v>
      </c>
      <c r="V7" s="24">
        <v>565</v>
      </c>
      <c r="W7" s="24">
        <v>621.97</v>
      </c>
      <c r="X7" s="24">
        <v>0.91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105.48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95.1</v>
      </c>
      <c r="AI7" s="24">
        <v>96.62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225.85</v>
      </c>
      <c r="AT7" s="24">
        <v>111.69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128.65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45.1</v>
      </c>
      <c r="BE7" s="24">
        <v>111.29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0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424.95</v>
      </c>
      <c r="BP7" s="24">
        <v>349.83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41.14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41.67</v>
      </c>
      <c r="CA7" s="24">
        <v>53.65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408.86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326.49</v>
      </c>
      <c r="CL7" s="24">
        <v>307.86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39.159999999999997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58.02</v>
      </c>
      <c r="CW7" s="24">
        <v>54.61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100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63.66</v>
      </c>
      <c r="DH7" s="24">
        <v>85.31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26.7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19.34</v>
      </c>
      <c r="DS7" s="24">
        <v>25.25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齊藤　美和子</cp:lastModifiedBy>
  <cp:lastPrinted>2025-01-30T02:13:02Z</cp:lastPrinted>
  <dcterms:created xsi:type="dcterms:W3CDTF">2025-01-24T07:23:31Z</dcterms:created>
  <dcterms:modified xsi:type="dcterms:W3CDTF">2025-01-30T02:13:07Z</dcterms:modified>
  <cp:category/>
</cp:coreProperties>
</file>