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町長部局\建設水道課\01共通\02会計\経営比較分析表\Ｒ3\提出\"/>
    </mc:Choice>
  </mc:AlternateContent>
  <workbookProtection workbookAlgorithmName="SHA-512" workbookHashValue="bI/p9XM+IiucLFP3rO37ZLQbaaAXntu9QuFJoTdw3bJTpfVHLduFo5AzuX2rfc9Ho16c+62h1Szrvx6fUPLr5g==" workbookSaltValue="ZTIMCKe99tFW5fxZjNeRQQ==" workbookSpinCount="100000" lockStructure="1"/>
  <bookViews>
    <workbookView xWindow="0" yWindow="0" windowWidth="28800" windowHeight="118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<sst xmlns="http://schemas.openxmlformats.org/spreadsheetml/2006/main" count="247" uniqueCount="121">
  <si>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</si>
  <si>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</si>
  <si>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</si>
  <si>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</si>
  <si>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</si>
  <si>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</si>
  <si>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</si>
  <si>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</si>
  <si>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</si>
  <si>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</si>
  <si>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</si>
  <si>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</si>
  <si>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</si>
  <si>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</si>
  <si>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</si>
  <si>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</si>
  <si>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</si>
  <si>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</si>
  <si>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</si>
  <si>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</si>
  <si>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</si>
  <si>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</si>
  <si>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</si>
  <si>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</si>
  <si>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</si>
  <si>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</si>
  <si>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</si>
  <si>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</si>
  <si>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</si>
  <si>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</si>
  <si>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</si>
  <si>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</si>
  <si>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</si>
  <si>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</si>
  <si>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</si>
  <si>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</si>
  <si>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</si>
  <si>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</si>
  <si>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</si>
  <si>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</si>
  <si>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</si>
  <si>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</si>
  <si>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</si>
  <si>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</si>
  <si>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</si>
  <si>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</si>
  <si>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</si>
  <si>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</si>
  <si>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</si>
  <si>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</si>
  <si>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</si>
  <si>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</si>
  <si>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</si>
  <si>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</si>
  <si>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</si>
  <si>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</si>
  <si>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</si>
  <si>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</si>
  <si>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</si>
  <si>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</si>
  <si>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</si>
  <si>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</si>
  <si>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</si>
  <si>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</si>
  <si>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</si>
  <si>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</si>
  <si>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</si>
  <si>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</si>
  <si>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</si>
  <si>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</si>
  <si>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</si>
  <si>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</si>
  <si>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</si>
  <si>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</si>
  <si>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</si>
  <si>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</si>
  <si>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</si>
  <si>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</si>
  <si>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</si>
  <si>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</si>
  <si>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</si>
  <si>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</si>
  <si>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</si>
  <si>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</si>
  <si>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</si>
  <si>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</si>
  <si>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</si>
  <si>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</si>
  <si>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</si>
  <si>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</si>
  <si>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</si>
  <si>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</si>
  <si>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</si>
  <si>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</si>
  <si>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</si>
  <si>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</si>
  <si>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</si>
  <si>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</si>
  <si>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標津町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</si>
  <si>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</si>
  <si>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</si>
  <si>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</si>
  <si>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</si>
  <si>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</si>
  <si>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</si>
  <si>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</si>
  <si>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</si>
  <si>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</si>
  <si>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</si>
  <si>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</si>
  <si>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</si>
  <si>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</si>
  <si>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</si>
  <si>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</si>
  <si>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</si>
  <si>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</si>
  <si>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</si>
  <si>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</si>
  <si>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Ｈ24年度からの事業開始であるため、老朽化の状況は出てこないが、定期的な点検、修繕により設備の延命化を図っていく。</t>
    <rPh sb="4" eb="6">
      <t>ネンド</t>
    </rPh>
    <rPh sb="9" eb="11">
      <t>ジギョウ</t>
    </rPh>
    <rPh sb="11" eb="13">
      <t>カイシ</t>
    </rPh>
    <rPh sb="19" eb="22">
      <t>ロウキュウカ</t>
    </rPh>
    <rPh sb="23" eb="25">
      <t>ジョウキョウ</t>
    </rPh>
    <rPh sb="26" eb="27">
      <t>デ</t>
    </rPh>
    <rPh sb="33" eb="36">
      <t>テイキテキ</t>
    </rPh>
    <rPh sb="37" eb="39">
      <t>テンケン</t>
    </rPh>
    <rPh sb="40" eb="42">
      <t>シュウゼン</t>
    </rPh>
    <rPh sb="45" eb="47">
      <t>セツビ</t>
    </rPh>
    <rPh sb="48" eb="50">
      <t>エンメイ</t>
    </rPh>
    <rPh sb="50" eb="51">
      <t>カ</t>
    </rPh>
    <rPh sb="52" eb="53">
      <t>ハカ</t>
    </rPh>
    <phoneticPr fontId="4"/>
  </si>
  <si>
    <t>　下水道より維持管理費がかさむが、下水道と同額の使用料と一般会計繰入金で運営している。Ｒ6年度に起債償還額のピークを迎えるため、一般会計の繰入金は増加の一途をたどるが、その後減少に転じ、下水道料金の改定があればさらに減少するものと思われる。</t>
    <rPh sb="1" eb="4">
      <t>ゲスイドウ</t>
    </rPh>
    <rPh sb="6" eb="8">
      <t>イジ</t>
    </rPh>
    <rPh sb="8" eb="11">
      <t>カンリヒ</t>
    </rPh>
    <rPh sb="17" eb="20">
      <t>ゲスイドウ</t>
    </rPh>
    <rPh sb="21" eb="23">
      <t>ドウガク</t>
    </rPh>
    <rPh sb="24" eb="27">
      <t>シヨウリョウ</t>
    </rPh>
    <rPh sb="28" eb="30">
      <t>イッパン</t>
    </rPh>
    <rPh sb="30" eb="32">
      <t>カイケイ</t>
    </rPh>
    <rPh sb="32" eb="34">
      <t>クリイレ</t>
    </rPh>
    <rPh sb="34" eb="35">
      <t>キン</t>
    </rPh>
    <rPh sb="36" eb="38">
      <t>ウンエイ</t>
    </rPh>
    <rPh sb="45" eb="47">
      <t>ネンド</t>
    </rPh>
    <rPh sb="48" eb="50">
      <t>キサイ</t>
    </rPh>
    <rPh sb="50" eb="52">
      <t>ショウカン</t>
    </rPh>
    <rPh sb="52" eb="53">
      <t>ガク</t>
    </rPh>
    <rPh sb="58" eb="59">
      <t>ムカ</t>
    </rPh>
    <rPh sb="64" eb="66">
      <t>イッパン</t>
    </rPh>
    <rPh sb="66" eb="68">
      <t>カイケイ</t>
    </rPh>
    <rPh sb="69" eb="71">
      <t>クリイレ</t>
    </rPh>
    <rPh sb="71" eb="72">
      <t>キン</t>
    </rPh>
    <rPh sb="73" eb="75">
      <t>ゾウカ</t>
    </rPh>
    <rPh sb="76" eb="78">
      <t>イット</t>
    </rPh>
    <rPh sb="86" eb="87">
      <t>ゴ</t>
    </rPh>
    <rPh sb="87" eb="89">
      <t>ゲンショウ</t>
    </rPh>
    <rPh sb="90" eb="91">
      <t>テン</t>
    </rPh>
    <rPh sb="93" eb="96">
      <t>ゲスイドウ</t>
    </rPh>
    <rPh sb="96" eb="98">
      <t>リョウキン</t>
    </rPh>
    <rPh sb="99" eb="101">
      <t>カイテイ</t>
    </rPh>
    <rPh sb="108" eb="110">
      <t>ゲンショウ</t>
    </rPh>
    <rPh sb="115" eb="116">
      <t>オモ</t>
    </rPh>
    <phoneticPr fontId="4"/>
  </si>
  <si>
    <t xml:space="preserve">①収益的収支比率について
　単年度収支は黒字になってはいるが、財源のほとんどは一般会計繰入金で賄われている。
④企業債残高対事業規模比率について
　決算統計の報告に誤りがあったため、当該値が発生したが、本来は「0.00」である。
⑤経費回収率について
　下水道より維持管理費がかかるが、「下水道使用料」と同額でのサービス提供としているため、設置基数が増えていけば、経費回収率は下降していく見込み。
⑥汚水処理原価について
　人口減少が鈍化しても、維持管理費の高騰により、汚水処理原価の上昇は確実と思われる。
⑦施設利用率について
　浄化槽の人槽算定は居住人数が根拠とならないことから、施設利用率は低めになってしまう。
⑧水洗化率について
　Ｈ27年度より「処理区域内人口」のとらえ方を「設置した敷地」から「下水道処理区以外」と誤ったため、Ｈ28年度は水洗化率が下がった。
</t>
    <rPh sb="1" eb="4">
      <t>シュウエキテキ</t>
    </rPh>
    <rPh sb="4" eb="6">
      <t>シュウシ</t>
    </rPh>
    <rPh sb="6" eb="8">
      <t>ヒリツ</t>
    </rPh>
    <rPh sb="14" eb="17">
      <t>タンネンド</t>
    </rPh>
    <rPh sb="17" eb="19">
      <t>シュウシ</t>
    </rPh>
    <rPh sb="20" eb="22">
      <t>クロジ</t>
    </rPh>
    <rPh sb="31" eb="33">
      <t>ザイゲン</t>
    </rPh>
    <rPh sb="39" eb="41">
      <t>イッパン</t>
    </rPh>
    <rPh sb="41" eb="43">
      <t>カイケイ</t>
    </rPh>
    <rPh sb="43" eb="45">
      <t>クリイレ</t>
    </rPh>
    <rPh sb="45" eb="46">
      <t>キン</t>
    </rPh>
    <rPh sb="47" eb="48">
      <t>マカナ</t>
    </rPh>
    <rPh sb="57" eb="59">
      <t>キギョウ</t>
    </rPh>
    <rPh sb="59" eb="60">
      <t>サイ</t>
    </rPh>
    <rPh sb="60" eb="62">
      <t>ザンダカ</t>
    </rPh>
    <rPh sb="62" eb="63">
      <t>タイ</t>
    </rPh>
    <rPh sb="63" eb="65">
      <t>ジギョウ</t>
    </rPh>
    <rPh sb="65" eb="67">
      <t>キボ</t>
    </rPh>
    <rPh sb="67" eb="69">
      <t>ヒリツ</t>
    </rPh>
    <rPh sb="75" eb="77">
      <t>ケッサン</t>
    </rPh>
    <rPh sb="77" eb="79">
      <t>トウケイ</t>
    </rPh>
    <rPh sb="80" eb="82">
      <t>ホウコク</t>
    </rPh>
    <rPh sb="83" eb="84">
      <t>アヤマ</t>
    </rPh>
    <rPh sb="92" eb="94">
      <t>トウガイ</t>
    </rPh>
    <rPh sb="94" eb="95">
      <t>チ</t>
    </rPh>
    <rPh sb="96" eb="98">
      <t>ハッセイ</t>
    </rPh>
    <rPh sb="102" eb="104">
      <t>ホンライ</t>
    </rPh>
    <rPh sb="118" eb="120">
      <t>ケイヒ</t>
    </rPh>
    <rPh sb="120" eb="122">
      <t>カイシュウ</t>
    </rPh>
    <rPh sb="122" eb="123">
      <t>リツ</t>
    </rPh>
    <rPh sb="129" eb="132">
      <t>ゲスイドウ</t>
    </rPh>
    <rPh sb="134" eb="136">
      <t>イジ</t>
    </rPh>
    <rPh sb="136" eb="139">
      <t>カンリヒ</t>
    </rPh>
    <rPh sb="146" eb="149">
      <t>ゲスイドウ</t>
    </rPh>
    <rPh sb="149" eb="152">
      <t>シヨウリョウ</t>
    </rPh>
    <rPh sb="154" eb="156">
      <t>ドウガク</t>
    </rPh>
    <rPh sb="162" eb="164">
      <t>テイキョウ</t>
    </rPh>
    <rPh sb="172" eb="174">
      <t>セッチ</t>
    </rPh>
    <rPh sb="174" eb="176">
      <t>キスウ</t>
    </rPh>
    <rPh sb="177" eb="178">
      <t>フ</t>
    </rPh>
    <rPh sb="184" eb="186">
      <t>ケイヒ</t>
    </rPh>
    <rPh sb="186" eb="188">
      <t>カイシュウ</t>
    </rPh>
    <rPh sb="188" eb="189">
      <t>リツ</t>
    </rPh>
    <rPh sb="190" eb="192">
      <t>カコウ</t>
    </rPh>
    <rPh sb="196" eb="198">
      <t>ミコ</t>
    </rPh>
    <rPh sb="203" eb="205">
      <t>オスイ</t>
    </rPh>
    <rPh sb="205" eb="207">
      <t>ショリ</t>
    </rPh>
    <rPh sb="207" eb="209">
      <t>ゲンカ</t>
    </rPh>
    <rPh sb="215" eb="217">
      <t>ジンコウ</t>
    </rPh>
    <rPh sb="217" eb="219">
      <t>ゲンショウ</t>
    </rPh>
    <rPh sb="220" eb="222">
      <t>ドンカ</t>
    </rPh>
    <rPh sb="226" eb="228">
      <t>イジ</t>
    </rPh>
    <rPh sb="228" eb="231">
      <t>カンリヒ</t>
    </rPh>
    <rPh sb="232" eb="234">
      <t>コウトウ</t>
    </rPh>
    <rPh sb="238" eb="240">
      <t>オスイ</t>
    </rPh>
    <rPh sb="240" eb="242">
      <t>ショリ</t>
    </rPh>
    <rPh sb="242" eb="244">
      <t>ゲンカ</t>
    </rPh>
    <rPh sb="245" eb="247">
      <t>ジョウショウ</t>
    </rPh>
    <rPh sb="248" eb="250">
      <t>カクジツ</t>
    </rPh>
    <rPh sb="251" eb="252">
      <t>オモ</t>
    </rPh>
    <rPh sb="259" eb="261">
      <t>シセツ</t>
    </rPh>
    <rPh sb="261" eb="264">
      <t>リヨウリツ</t>
    </rPh>
    <rPh sb="270" eb="273">
      <t>ジョウカソウ</t>
    </rPh>
    <rPh sb="274" eb="276">
      <t>ニンソウ</t>
    </rPh>
    <rPh sb="276" eb="278">
      <t>サンテイ</t>
    </rPh>
    <rPh sb="279" eb="281">
      <t>キョジュウ</t>
    </rPh>
    <rPh sb="281" eb="283">
      <t>ニンズウ</t>
    </rPh>
    <rPh sb="284" eb="286">
      <t>コンキョ</t>
    </rPh>
    <rPh sb="296" eb="298">
      <t>シセツ</t>
    </rPh>
    <rPh sb="298" eb="301">
      <t>リヨウリツ</t>
    </rPh>
    <rPh sb="302" eb="303">
      <t>ヒク</t>
    </rPh>
    <rPh sb="315" eb="318">
      <t>スイセンカ</t>
    </rPh>
    <rPh sb="318" eb="319">
      <t>リツ</t>
    </rPh>
    <rPh sb="328" eb="330">
      <t>ネンド</t>
    </rPh>
    <rPh sb="333" eb="335">
      <t>ショリ</t>
    </rPh>
    <rPh sb="335" eb="338">
      <t>クイキナイ</t>
    </rPh>
    <rPh sb="338" eb="340">
      <t>ジンコウ</t>
    </rPh>
    <rPh sb="345" eb="346">
      <t>カタ</t>
    </rPh>
    <rPh sb="348" eb="350">
      <t>セッチ</t>
    </rPh>
    <rPh sb="352" eb="354">
      <t>シキチ</t>
    </rPh>
    <rPh sb="358" eb="361">
      <t>ゲスイドウ</t>
    </rPh>
    <rPh sb="361" eb="363">
      <t>ショリ</t>
    </rPh>
    <rPh sb="363" eb="364">
      <t>ク</t>
    </rPh>
    <rPh sb="364" eb="366">
      <t>イガイ</t>
    </rPh>
    <rPh sb="368" eb="369">
      <t>アヤマ</t>
    </rPh>
    <rPh sb="377" eb="379">
      <t>ネンド</t>
    </rPh>
    <rPh sb="380" eb="383">
      <t>スイセンカ</t>
    </rPh>
    <rPh sb="383" eb="384">
      <t>リツ</t>
    </rPh>
    <rPh sb="385" eb="386">
      <t>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</si>
</sst>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5-44AD-BFBB-C19F5E0CB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5-44AD-BFBB-C19F5E0CB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39.57</c:v>
                </c:pt>
                <c:pt idx="1">
                  <c:v>41.06</c:v>
                </c:pt>
                <c:pt idx="2">
                  <c:v>41.29</c:v>
                </c:pt>
                <c:pt idx="3">
                  <c:v>41.07</c:v>
                </c:pt>
                <c:pt idx="4">
                  <c:v>41.78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3-4D95-8586-405AF0506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61.55</c:v>
                </c:pt>
                <c:pt idx="1">
                  <c:v>57.22</c:v>
                </c:pt>
                <c:pt idx="2">
                  <c:v>54.93</c:v>
                </c:pt>
                <c:pt idx="3">
                  <c:v>55.96</c:v>
                </c:pt>
                <c:pt idx="4">
                  <c:v>56.45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3-4D95-8586-405AF0506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29.62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7-4A8A-8664-6988E9420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67.489999999999995</c:v>
                </c:pt>
                <c:pt idx="1">
                  <c:v>67.290000000000006</c:v>
                </c:pt>
                <c:pt idx="2">
                  <c:v>65.569999999999993</c:v>
                </c:pt>
                <c:pt idx="3">
                  <c:v>60.12</c:v>
                </c:pt>
                <c:pt idx="4">
                  <c:v>54.99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7-4A8A-8664-6988E9420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F-489E-93E2-36B35CF3B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F-489E-93E2-36B35CF3B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E-41CE-8010-480152D85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4E-41CE-8010-480152D85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B-4F0F-8237-CEB628B22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4B-4F0F-8237-CEB628B22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4-4E53-BFAB-EF3267743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4-4E53-BFAB-EF3267743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0-4D14-BC1C-A2C32D938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0-4D14-BC1C-A2C32D938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1101.32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F-4B66-AE0B-DA4835E7D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413.5</c:v>
                </c:pt>
                <c:pt idx="1">
                  <c:v>407.42</c:v>
                </c:pt>
                <c:pt idx="2">
                  <c:v>386.46</c:v>
                </c:pt>
                <c:pt idx="3">
                  <c:v>421.25</c:v>
                </c:pt>
                <c:pt idx="4">
                  <c:v>398.42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EF-4B66-AE0B-DA4835E7D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59.26</c:v>
                </c:pt>
                <c:pt idx="1">
                  <c:v>60.32</c:v>
                </c:pt>
                <c:pt idx="2">
                  <c:v>56.97</c:v>
                </c:pt>
                <c:pt idx="3">
                  <c:v>56.27</c:v>
                </c:pt>
                <c:pt idx="4">
                  <c:v>53.52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4-4126-9942-2B94FBB8B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57.08</c:v>
                </c:pt>
                <c:pt idx="2">
                  <c:v>55.85</c:v>
                </c:pt>
                <c:pt idx="3">
                  <c:v>53.23</c:v>
                </c:pt>
                <c:pt idx="4">
                  <c:v>50.7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44-4126-9942-2B94FBB8B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361.13</c:v>
                </c:pt>
                <c:pt idx="1">
                  <c:v>335.7</c:v>
                </c:pt>
                <c:pt idx="2">
                  <c:v>352.96</c:v>
                </c:pt>
                <c:pt idx="3">
                  <c:v>359.28</c:v>
                </c:pt>
                <c:pt idx="4">
                  <c:v>367.46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D-4881-BCD5-E1BB3B594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287.57</c:v>
                </c:pt>
                <c:pt idx="1">
                  <c:v>286.86</c:v>
                </c:pt>
                <c:pt idx="2">
                  <c:v>287.91000000000003</c:v>
                </c:pt>
                <c:pt idx="3">
                  <c:v>283.3</c:v>
                </c:pt>
                <c:pt idx="4">
                  <c:v>289.81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2D-4881-BCD5-E1BB3B594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BI40" zoomScaleNormal="100" workbookViewId="0">
      <selection activeCell="CD41" sqref="CD4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標津町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5123</v>
      </c>
      <c r="AM8" s="51"/>
      <c r="AN8" s="51"/>
      <c r="AO8" s="51"/>
      <c r="AP8" s="51"/>
      <c r="AQ8" s="51"/>
      <c r="AR8" s="51"/>
      <c r="AS8" s="51"/>
      <c r="AT8" s="46">
        <f>データ!T6</f>
        <v>624.69000000000005</v>
      </c>
      <c r="AU8" s="46"/>
      <c r="AV8" s="46"/>
      <c r="AW8" s="46"/>
      <c r="AX8" s="46"/>
      <c r="AY8" s="46"/>
      <c r="AZ8" s="46"/>
      <c r="BA8" s="46"/>
      <c r="BB8" s="46">
        <f>データ!U6</f>
        <v>8.1999999999999993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9.9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3577</v>
      </c>
      <c r="AE10" s="51"/>
      <c r="AF10" s="51"/>
      <c r="AG10" s="51"/>
      <c r="AH10" s="51"/>
      <c r="AI10" s="51"/>
      <c r="AJ10" s="51"/>
      <c r="AK10" s="2"/>
      <c r="AL10" s="51">
        <f>データ!V6</f>
        <v>504</v>
      </c>
      <c r="AM10" s="51"/>
      <c r="AN10" s="51"/>
      <c r="AO10" s="51"/>
      <c r="AP10" s="51"/>
      <c r="AQ10" s="51"/>
      <c r="AR10" s="51"/>
      <c r="AS10" s="51"/>
      <c r="AT10" s="46">
        <f>データ!W6</f>
        <v>621.92999999999995</v>
      </c>
      <c r="AU10" s="46"/>
      <c r="AV10" s="46"/>
      <c r="AW10" s="46"/>
      <c r="AX10" s="46"/>
      <c r="AY10" s="46"/>
      <c r="AZ10" s="46"/>
      <c r="BA10" s="46"/>
      <c r="BB10" s="46">
        <f>データ!X6</f>
        <v>0.81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120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【314.13】</v>
      </c>
      <c r="I86" s="26" t="str">
        <f>データ!CA6</f>
        <v>【58.42】</v>
      </c>
      <c r="J86" s="26" t="str">
        <f>データ!CL6</f>
        <v>【282.28】</v>
      </c>
      <c r="K86" s="26" t="str">
        <f>データ!CW6</f>
        <v>【57.83】</v>
      </c>
      <c r="L86" s="26" t="str">
        <f>データ!DH6</f>
        <v>【77.67】</v>
      </c>
      <c r="M86" s="26" t="s">
        <v>44</v>
      </c>
      <c r="N86" s="26" t="s">
        <v>44</v>
      </c>
      <c r="O86" s="26" t="str">
        <f>データ!EO6</f>
        <v>【-】</v>
      </c>
    </row>
  </sheetData>
  <sheetProtection algorithmName="SHA-512" hashValue="siSYy/NPtu+bktmBipMF9pZm3qP9RG34cH0/C2WRBYKYzX650DNrq/GeVz5bdW1RTvItgz1AGsEDyfi8GqErlQ==" saltValue="xB6CFZuAhHiTSfn2sRbNN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2020</v>
      </c>
      <c r="C6" s="33">
        <f t="shared" ref="C6:X6" si="3">C7</f>
        <v>16934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北海道　標津町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9.9</v>
      </c>
      <c r="Q6" s="34">
        <f t="shared" si="3"/>
        <v>100</v>
      </c>
      <c r="R6" s="34">
        <f t="shared" si="3"/>
        <v>3577</v>
      </c>
      <c r="S6" s="34">
        <f t="shared" si="3"/>
        <v>5123</v>
      </c>
      <c r="T6" s="34">
        <f t="shared" si="3"/>
        <v>624.69000000000005</v>
      </c>
      <c r="U6" s="34">
        <f t="shared" si="3"/>
        <v>8.1999999999999993</v>
      </c>
      <c r="V6" s="34">
        <f t="shared" si="3"/>
        <v>504</v>
      </c>
      <c r="W6" s="34">
        <f t="shared" si="3"/>
        <v>621.92999999999995</v>
      </c>
      <c r="X6" s="34">
        <f t="shared" si="3"/>
        <v>0.81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5">
        <f t="shared" si="7"/>
        <v>1101.32</v>
      </c>
      <c r="BJ6" s="34">
        <f t="shared" si="7"/>
        <v>0</v>
      </c>
      <c r="BK6" s="35">
        <f t="shared" si="7"/>
        <v>413.5</v>
      </c>
      <c r="BL6" s="35">
        <f t="shared" si="7"/>
        <v>407.42</v>
      </c>
      <c r="BM6" s="35">
        <f t="shared" si="7"/>
        <v>386.46</v>
      </c>
      <c r="BN6" s="35">
        <f t="shared" si="7"/>
        <v>421.25</v>
      </c>
      <c r="BO6" s="35">
        <f t="shared" si="7"/>
        <v>398.42</v>
      </c>
      <c r="BP6" s="34" t="str">
        <f>IF(BP7="","",IF(BP7="-","【-】","【"&amp;SUBSTITUTE(TEXT(BP7,"#,##0.00"),"-","△")&amp;"】"))</f>
        <v>【314.13】</v>
      </c>
      <c r="BQ6" s="35">
        <f>IF(BQ7="",NA(),BQ7)</f>
        <v>59.26</v>
      </c>
      <c r="BR6" s="35">
        <f t="shared" ref="BR6:BZ6" si="8">IF(BR7="",NA(),BR7)</f>
        <v>60.32</v>
      </c>
      <c r="BS6" s="35">
        <f t="shared" si="8"/>
        <v>56.97</v>
      </c>
      <c r="BT6" s="35">
        <f t="shared" si="8"/>
        <v>56.27</v>
      </c>
      <c r="BU6" s="35">
        <f t="shared" si="8"/>
        <v>53.52</v>
      </c>
      <c r="BV6" s="35">
        <f t="shared" si="8"/>
        <v>55.84</v>
      </c>
      <c r="BW6" s="35">
        <f t="shared" si="8"/>
        <v>57.08</v>
      </c>
      <c r="BX6" s="35">
        <f t="shared" si="8"/>
        <v>55.85</v>
      </c>
      <c r="BY6" s="35">
        <f t="shared" si="8"/>
        <v>53.23</v>
      </c>
      <c r="BZ6" s="35">
        <f t="shared" si="8"/>
        <v>50.7</v>
      </c>
      <c r="CA6" s="34" t="str">
        <f>IF(CA7="","",IF(CA7="-","【-】","【"&amp;SUBSTITUTE(TEXT(CA7,"#,##0.00"),"-","△")&amp;"】"))</f>
        <v>【58.42】</v>
      </c>
      <c r="CB6" s="35">
        <f>IF(CB7="",NA(),CB7)</f>
        <v>361.13</v>
      </c>
      <c r="CC6" s="35">
        <f t="shared" ref="CC6:CK6" si="9">IF(CC7="",NA(),CC7)</f>
        <v>335.7</v>
      </c>
      <c r="CD6" s="35">
        <f t="shared" si="9"/>
        <v>352.96</v>
      </c>
      <c r="CE6" s="35">
        <f t="shared" si="9"/>
        <v>359.28</v>
      </c>
      <c r="CF6" s="35">
        <f t="shared" si="9"/>
        <v>367.46</v>
      </c>
      <c r="CG6" s="35">
        <f t="shared" si="9"/>
        <v>287.57</v>
      </c>
      <c r="CH6" s="35">
        <f t="shared" si="9"/>
        <v>286.86</v>
      </c>
      <c r="CI6" s="35">
        <f t="shared" si="9"/>
        <v>287.91000000000003</v>
      </c>
      <c r="CJ6" s="35">
        <f t="shared" si="9"/>
        <v>283.3</v>
      </c>
      <c r="CK6" s="35">
        <f t="shared" si="9"/>
        <v>289.81</v>
      </c>
      <c r="CL6" s="34" t="str">
        <f>IF(CL7="","",IF(CL7="-","【-】","【"&amp;SUBSTITUTE(TEXT(CL7,"#,##0.00"),"-","△")&amp;"】"))</f>
        <v>【282.28】</v>
      </c>
      <c r="CM6" s="35">
        <f>IF(CM7="",NA(),CM7)</f>
        <v>39.57</v>
      </c>
      <c r="CN6" s="35">
        <f t="shared" ref="CN6:CV6" si="10">IF(CN7="",NA(),CN7)</f>
        <v>41.06</v>
      </c>
      <c r="CO6" s="35">
        <f t="shared" si="10"/>
        <v>41.29</v>
      </c>
      <c r="CP6" s="35">
        <f t="shared" si="10"/>
        <v>41.07</v>
      </c>
      <c r="CQ6" s="35">
        <f t="shared" si="10"/>
        <v>41.78</v>
      </c>
      <c r="CR6" s="35">
        <f t="shared" si="10"/>
        <v>61.55</v>
      </c>
      <c r="CS6" s="35">
        <f t="shared" si="10"/>
        <v>57.22</v>
      </c>
      <c r="CT6" s="35">
        <f t="shared" si="10"/>
        <v>54.93</v>
      </c>
      <c r="CU6" s="35">
        <f t="shared" si="10"/>
        <v>55.96</v>
      </c>
      <c r="CV6" s="35">
        <f t="shared" si="10"/>
        <v>56.45</v>
      </c>
      <c r="CW6" s="34" t="str">
        <f>IF(CW7="","",IF(CW7="-","【-】","【"&amp;SUBSTITUTE(TEXT(CW7,"#,##0.00"),"-","△")&amp;"】"))</f>
        <v>【57.83】</v>
      </c>
      <c r="CX6" s="35">
        <f>IF(CX7="",NA(),CX7)</f>
        <v>29.62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67.489999999999995</v>
      </c>
      <c r="DD6" s="35">
        <f t="shared" si="11"/>
        <v>67.290000000000006</v>
      </c>
      <c r="DE6" s="35">
        <f t="shared" si="11"/>
        <v>65.569999999999993</v>
      </c>
      <c r="DF6" s="35">
        <f t="shared" si="11"/>
        <v>60.12</v>
      </c>
      <c r="DG6" s="35">
        <f t="shared" si="11"/>
        <v>54.99</v>
      </c>
      <c r="DH6" s="34" t="str">
        <f>IF(DH7="","",IF(DH7="-","【-】","【"&amp;SUBSTITUTE(TEXT(DH7,"#,##0.00"),"-","△")&amp;"】"))</f>
        <v>【77.67】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16934</v>
      </c>
      <c r="D7" s="37">
        <v>47</v>
      </c>
      <c r="E7" s="37">
        <v>18</v>
      </c>
      <c r="F7" s="37">
        <v>0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9.9</v>
      </c>
      <c r="Q7" s="38">
        <v>100</v>
      </c>
      <c r="R7" s="38">
        <v>3577</v>
      </c>
      <c r="S7" s="38">
        <v>5123</v>
      </c>
      <c r="T7" s="38">
        <v>624.69000000000005</v>
      </c>
      <c r="U7" s="38">
        <v>8.1999999999999993</v>
      </c>
      <c r="V7" s="38">
        <v>504</v>
      </c>
      <c r="W7" s="38">
        <v>621.92999999999995</v>
      </c>
      <c r="X7" s="38">
        <v>0.81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1101.32</v>
      </c>
      <c r="BJ7" s="38">
        <v>0</v>
      </c>
      <c r="BK7" s="38">
        <v>413.5</v>
      </c>
      <c r="BL7" s="38">
        <v>407.42</v>
      </c>
      <c r="BM7" s="38">
        <v>386.46</v>
      </c>
      <c r="BN7" s="38">
        <v>421.25</v>
      </c>
      <c r="BO7" s="38">
        <v>398.42</v>
      </c>
      <c r="BP7" s="38">
        <v>314.13</v>
      </c>
      <c r="BQ7" s="38">
        <v>59.26</v>
      </c>
      <c r="BR7" s="38">
        <v>60.32</v>
      </c>
      <c r="BS7" s="38">
        <v>56.97</v>
      </c>
      <c r="BT7" s="38">
        <v>56.27</v>
      </c>
      <c r="BU7" s="38">
        <v>53.52</v>
      </c>
      <c r="BV7" s="38">
        <v>55.84</v>
      </c>
      <c r="BW7" s="38">
        <v>57.08</v>
      </c>
      <c r="BX7" s="38">
        <v>55.85</v>
      </c>
      <c r="BY7" s="38">
        <v>53.23</v>
      </c>
      <c r="BZ7" s="38">
        <v>50.7</v>
      </c>
      <c r="CA7" s="38">
        <v>58.42</v>
      </c>
      <c r="CB7" s="38">
        <v>361.13</v>
      </c>
      <c r="CC7" s="38">
        <v>335.7</v>
      </c>
      <c r="CD7" s="38">
        <v>352.96</v>
      </c>
      <c r="CE7" s="38">
        <v>359.28</v>
      </c>
      <c r="CF7" s="38">
        <v>367.46</v>
      </c>
      <c r="CG7" s="38">
        <v>287.57</v>
      </c>
      <c r="CH7" s="38">
        <v>286.86</v>
      </c>
      <c r="CI7" s="38">
        <v>287.91000000000003</v>
      </c>
      <c r="CJ7" s="38">
        <v>283.3</v>
      </c>
      <c r="CK7" s="38">
        <v>289.81</v>
      </c>
      <c r="CL7" s="38">
        <v>282.27999999999997</v>
      </c>
      <c r="CM7" s="38">
        <v>39.57</v>
      </c>
      <c r="CN7" s="38">
        <v>41.06</v>
      </c>
      <c r="CO7" s="38">
        <v>41.29</v>
      </c>
      <c r="CP7" s="38">
        <v>41.07</v>
      </c>
      <c r="CQ7" s="38">
        <v>41.78</v>
      </c>
      <c r="CR7" s="38">
        <v>61.55</v>
      </c>
      <c r="CS7" s="38">
        <v>57.22</v>
      </c>
      <c r="CT7" s="38">
        <v>54.93</v>
      </c>
      <c r="CU7" s="38">
        <v>55.96</v>
      </c>
      <c r="CV7" s="38">
        <v>56.45</v>
      </c>
      <c r="CW7" s="38">
        <v>57.83</v>
      </c>
      <c r="CX7" s="38">
        <v>29.62</v>
      </c>
      <c r="CY7" s="38">
        <v>100</v>
      </c>
      <c r="CZ7" s="38">
        <v>100</v>
      </c>
      <c r="DA7" s="38">
        <v>100</v>
      </c>
      <c r="DB7" s="38">
        <v>100</v>
      </c>
      <c r="DC7" s="38">
        <v>67.489999999999995</v>
      </c>
      <c r="DD7" s="38">
        <v>67.290000000000006</v>
      </c>
      <c r="DE7" s="38">
        <v>65.569999999999993</v>
      </c>
      <c r="DF7" s="38">
        <v>60.12</v>
      </c>
      <c r="DG7" s="38">
        <v>54.99</v>
      </c>
      <c r="DH7" s="38">
        <v>77.67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齊藤　美和子</cp:lastModifiedBy>
  <cp:lastPrinted>2022-01-18T05:45:27Z</cp:lastPrinted>
  <dcterms:created xsi:type="dcterms:W3CDTF">2021-12-03T08:08:38Z</dcterms:created>
  <dcterms:modified xsi:type="dcterms:W3CDTF">2022-01-18T05:46:06Z</dcterms:modified>
  <cp:category/>
</cp:coreProperties>
</file>